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iler6\Oplcsrv2\Transmit\Unitan_R\2023 SPM Methods Updates\"/>
    </mc:Choice>
  </mc:AlternateContent>
  <xr:revisionPtr revIDLastSave="0" documentId="13_ncr:1_{7353BFCE-61DE-44BB-9587-BA9D6C263873}" xr6:coauthVersionLast="47" xr6:coauthVersionMax="47" xr10:uidLastSave="{00000000-0000-0000-0000-000000000000}"/>
  <bookViews>
    <workbookView xWindow="-108" yWindow="-108" windowWidth="23256" windowHeight="12576" xr2:uid="{C508D1EF-2422-47DA-A16F-F95B708CCEF3}"/>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0" i="1" l="1"/>
  <c r="J50" i="1"/>
  <c r="I50" i="1"/>
  <c r="H50" i="1"/>
  <c r="G50" i="1"/>
  <c r="F50" i="1"/>
  <c r="E50" i="1"/>
  <c r="D50" i="1"/>
  <c r="C50" i="1"/>
  <c r="B50" i="1"/>
  <c r="K47" i="1"/>
  <c r="J47" i="1"/>
  <c r="I47" i="1"/>
  <c r="H47" i="1"/>
  <c r="G47" i="1"/>
  <c r="F47" i="1"/>
  <c r="E47" i="1"/>
  <c r="D47" i="1"/>
  <c r="C47" i="1"/>
  <c r="B47" i="1"/>
  <c r="K43" i="1"/>
  <c r="J43" i="1"/>
  <c r="I43" i="1"/>
  <c r="H43" i="1"/>
  <c r="G43" i="1"/>
  <c r="F43" i="1"/>
  <c r="E43" i="1"/>
  <c r="D43" i="1"/>
  <c r="C43" i="1"/>
  <c r="B43" i="1"/>
  <c r="K30" i="1"/>
  <c r="K32" i="1" s="1"/>
  <c r="J30" i="1"/>
  <c r="J32" i="1" s="1"/>
  <c r="I30" i="1"/>
  <c r="I32" i="1" s="1"/>
  <c r="H30" i="1"/>
  <c r="H32" i="1" s="1"/>
  <c r="G30" i="1"/>
  <c r="G32" i="1" s="1"/>
  <c r="F30" i="1"/>
  <c r="F32" i="1" s="1"/>
  <c r="E30" i="1"/>
  <c r="E32" i="1" s="1"/>
  <c r="D30" i="1"/>
  <c r="D32" i="1" s="1"/>
  <c r="C30" i="1"/>
  <c r="C32" i="1" s="1"/>
  <c r="B30" i="1"/>
  <c r="B32" i="1" s="1"/>
  <c r="K29" i="1"/>
  <c r="J29" i="1"/>
  <c r="I29" i="1"/>
  <c r="H29" i="1"/>
  <c r="G29" i="1"/>
  <c r="F29" i="1"/>
  <c r="E29" i="1"/>
  <c r="D29" i="1"/>
  <c r="C29" i="1"/>
  <c r="B29" i="1"/>
  <c r="K25" i="1"/>
  <c r="J25" i="1"/>
  <c r="I25" i="1"/>
  <c r="H25" i="1"/>
  <c r="G25" i="1"/>
  <c r="F25" i="1"/>
  <c r="E25" i="1"/>
  <c r="D25" i="1"/>
  <c r="C25" i="1"/>
  <c r="B25" i="1"/>
  <c r="K14" i="1"/>
  <c r="J14" i="1"/>
  <c r="I14" i="1"/>
  <c r="H14" i="1"/>
  <c r="G14" i="1"/>
  <c r="F14" i="1"/>
  <c r="E14" i="1"/>
  <c r="D14" i="1"/>
  <c r="C14" i="1"/>
  <c r="B14" i="1"/>
  <c r="K11" i="1"/>
  <c r="J11" i="1"/>
  <c r="I11" i="1"/>
  <c r="H11" i="1"/>
  <c r="G11" i="1"/>
  <c r="F11" i="1"/>
  <c r="E11" i="1"/>
  <c r="D11" i="1"/>
  <c r="C11" i="1"/>
  <c r="B11" i="1"/>
  <c r="K7" i="1"/>
  <c r="J7" i="1"/>
  <c r="I7" i="1"/>
  <c r="H7" i="1"/>
  <c r="G7" i="1"/>
  <c r="F7" i="1"/>
  <c r="E7" i="1"/>
  <c r="D7" i="1"/>
  <c r="C7" i="1"/>
  <c r="B7" i="1"/>
  <c r="C54" i="1" l="1"/>
  <c r="E36" i="1"/>
  <c r="I36" i="1"/>
  <c r="C18" i="1"/>
  <c r="G18" i="1"/>
  <c r="K18" i="1"/>
  <c r="E18" i="1"/>
  <c r="I18" i="1"/>
  <c r="D18" i="1"/>
  <c r="H18" i="1"/>
  <c r="E54" i="1"/>
  <c r="I54" i="1"/>
  <c r="B36" i="1"/>
  <c r="F36" i="1"/>
  <c r="J36" i="1"/>
  <c r="G54" i="1"/>
  <c r="K54" i="1"/>
  <c r="C36" i="1"/>
  <c r="G36" i="1"/>
  <c r="K36" i="1"/>
  <c r="B54" i="1"/>
  <c r="F54" i="1"/>
  <c r="J54" i="1"/>
  <c r="D54" i="1"/>
  <c r="H54" i="1"/>
  <c r="B18" i="1"/>
  <c r="F18" i="1"/>
  <c r="J18" i="1"/>
  <c r="D36" i="1"/>
  <c r="H36" i="1"/>
</calcChain>
</file>

<file path=xl/sharedStrings.xml><?xml version="1.0" encoding="utf-8"?>
<sst xmlns="http://schemas.openxmlformats.org/spreadsheetml/2006/main" count="86" uniqueCount="35">
  <si>
    <t>Renters</t>
  </si>
  <si>
    <t>2009</t>
  </si>
  <si>
    <t>2010</t>
  </si>
  <si>
    <t>2011</t>
  </si>
  <si>
    <t>2012</t>
  </si>
  <si>
    <t>2013</t>
  </si>
  <si>
    <t>2014</t>
  </si>
  <si>
    <t>2015</t>
  </si>
  <si>
    <t>2016</t>
  </si>
  <si>
    <t>2017</t>
  </si>
  <si>
    <t>2018</t>
  </si>
  <si>
    <t>Owners With Mortgages</t>
  </si>
  <si>
    <t>Owners Without Mortgages</t>
  </si>
  <si>
    <t>SPM Component</t>
  </si>
  <si>
    <t>NSLP</t>
  </si>
  <si>
    <t>WIC</t>
  </si>
  <si>
    <t>Total Food Share</t>
  </si>
  <si>
    <t>Rental Assistance</t>
  </si>
  <si>
    <t>Total Shelter Share</t>
  </si>
  <si>
    <t>LIHEAP</t>
  </si>
  <si>
    <t>Total Utilities Share</t>
  </si>
  <si>
    <t>Total Share</t>
  </si>
  <si>
    <t>Total Clothing Share</t>
  </si>
  <si>
    <t>Total Telephone Share</t>
  </si>
  <si>
    <t>Total Internet Share</t>
  </si>
  <si>
    <r>
      <t>Historical Threshold Component Shares for BLS-DPINR Supplemental Poverty Measure (SPM) Thresholds</t>
    </r>
    <r>
      <rPr>
        <b/>
        <vertAlign val="superscript"/>
        <sz val="11"/>
        <color theme="1"/>
        <rFont val="Calibri"/>
        <family val="2"/>
        <scheme val="minor"/>
      </rPr>
      <t>1</t>
    </r>
  </si>
  <si>
    <t xml:space="preserve">Other Share </t>
  </si>
  <si>
    <r>
      <rPr>
        <vertAlign val="superscript"/>
        <sz val="9"/>
        <color theme="1"/>
        <rFont val="Calibri"/>
        <family val="2"/>
        <scheme val="minor"/>
      </rPr>
      <t xml:space="preserve">1  </t>
    </r>
    <r>
      <rPr>
        <sz val="9"/>
        <color theme="1"/>
        <rFont val="Calibri"/>
        <family val="2"/>
        <scheme val="minor"/>
      </rPr>
      <t xml:space="preserve">The shares of the thresholds refer to the components of the thresholds presented in the SPM Historical Thresholds spreadsheet available on the SPM Historical Thresholds webpage (https://www.bls.gov/pir/spm/spm_historic_thresholds.htm). Shares are based on the value of the threshold components within the percentile ranges used to derive the thresholds.  For these shares, the sum of expenditures for food, clothing, shelter, utilities (not including telephone), telephone, and internet plus imputations for in-klind benefits (FCSUti) within a range around the median is used. The "other" component of the thresholds is derived as "20% more" than the value of the  FCSUti threshold.  This approach results in the dollar value of "other" being constant, as are the dollar values for food and clothing, telephone, and internet while the values for shelter and utilities are adjusted for housing type.  If the value of the "other" had been derived based on "20% more" after the shelter and utilities values were adjusted for housing type, the share for "other" would have been constant across the housing-based thresholds but the dollar value would have varied. </t>
    </r>
  </si>
  <si>
    <r>
      <t>OOP Shelter Share</t>
    </r>
    <r>
      <rPr>
        <vertAlign val="superscript"/>
        <sz val="10"/>
        <color theme="1"/>
        <rFont val="Calibri"/>
        <family val="2"/>
        <scheme val="minor"/>
      </rPr>
      <t>2</t>
    </r>
  </si>
  <si>
    <r>
      <t>OOP Food</t>
    </r>
    <r>
      <rPr>
        <vertAlign val="superscript"/>
        <sz val="10"/>
        <color theme="1"/>
        <rFont val="Calibri"/>
        <family val="2"/>
        <scheme val="minor"/>
      </rPr>
      <t>2</t>
    </r>
  </si>
  <si>
    <r>
      <t>OOP Utilities Share</t>
    </r>
    <r>
      <rPr>
        <vertAlign val="superscript"/>
        <sz val="10"/>
        <color theme="1"/>
        <rFont val="Calibri"/>
        <family val="2"/>
        <scheme val="minor"/>
      </rPr>
      <t>2</t>
    </r>
  </si>
  <si>
    <t>Source: These historical threshold shares use the 2021 threshold methodology, so are based on 5 years of CE data lagged by one year.  For example, 2018 thresholds are based on CE data from 2013Q2-2018Q1.  These threshold shares were produced by Ryan M. Unitan under the guidance of Thesia I. Garner (Division of Price and Index Number Research, BLS). The SPM thresholds are referred to as “research” since they have not gone through the process to meet BLS production quality standards. The 2022 SPM thresholds and related statistics were finalized on May 11th, 2023.</t>
  </si>
  <si>
    <r>
      <t>LIHEAP</t>
    </r>
    <r>
      <rPr>
        <vertAlign val="superscript"/>
        <sz val="10"/>
        <color theme="1"/>
        <rFont val="Calibri"/>
        <family val="2"/>
        <scheme val="minor"/>
      </rPr>
      <t>3</t>
    </r>
  </si>
  <si>
    <r>
      <rPr>
        <vertAlign val="superscript"/>
        <sz val="10"/>
        <color theme="1"/>
        <rFont val="Calibri"/>
        <family val="2"/>
        <scheme val="minor"/>
      </rPr>
      <t xml:space="preserve">3 </t>
    </r>
    <r>
      <rPr>
        <sz val="9"/>
        <color theme="1"/>
        <rFont val="Calibri"/>
        <family val="2"/>
        <scheme val="minor"/>
      </rPr>
      <t>Number rounds to 0.000</t>
    </r>
  </si>
  <si>
    <r>
      <rPr>
        <vertAlign val="superscript"/>
        <sz val="9"/>
        <color theme="1"/>
        <rFont val="Calibri"/>
        <family val="2"/>
        <scheme val="minor"/>
      </rPr>
      <t>2</t>
    </r>
    <r>
      <rPr>
        <sz val="9"/>
        <color theme="1"/>
        <rFont val="Calibri"/>
        <family val="2"/>
        <scheme val="minor"/>
      </rPr>
      <t xml:space="preserve"> OOP stands for "Out of Pocket", reflecting money paid outside of the listed programs.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</si>
</sst>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x14ac:knownFonts="1">
    <font>
      <sz val="11"/>
      <color theme="1"/>
      <name val="Calibri"/>
      <family val="2"/>
      <scheme val="minor"/>
    </font>
    <font>
      <sz val="10"/>
      <color theme="1"/>
      <name val="Calibri"/>
      <family val="2"/>
      <scheme val="minor"/>
    </font>
    <font>
      <sz val="10"/>
      <name val="Calibri"/>
      <family val="2"/>
      <scheme val="minor"/>
    </font>
    <font>
      <b/>
      <sz val="9"/>
      <color rgb="FF000000"/>
      <name val="Calibri"/>
      <family val="2"/>
      <scheme val="minor"/>
    </font>
    <font>
      <sz val="9"/>
      <color theme="1"/>
      <name val="Calibri"/>
      <family val="2"/>
      <scheme val="minor"/>
    </font>
    <font>
      <i/>
      <sz val="9"/>
      <color theme="1"/>
      <name val="Calibri"/>
      <family val="2"/>
      <scheme val="minor"/>
    </font>
    <font>
      <b/>
      <sz val="11"/>
      <color theme="1"/>
      <name val="Calibri"/>
      <family val="2"/>
      <scheme val="minor"/>
    </font>
    <font>
      <sz val="11"/>
      <name val="Calibri"/>
      <family val="2"/>
      <scheme val="minor"/>
    </font>
    <font>
      <vertAlign val="superscript"/>
      <sz val="9"/>
      <color theme="1"/>
      <name val="Calibri"/>
      <family val="2"/>
      <scheme val="minor"/>
    </font>
    <font>
      <sz val="8"/>
      <name val="Calibri"/>
      <family val="2"/>
      <scheme val="minor"/>
    </font>
    <font>
      <b/>
      <sz val="10"/>
      <color theme="1"/>
      <name val="Calibri"/>
      <family val="2"/>
      <scheme val="minor"/>
    </font>
    <font>
      <b/>
      <sz val="10"/>
      <color rgb="FF000000"/>
      <name val="Calibri"/>
      <family val="2"/>
      <scheme val="minor"/>
    </font>
    <font>
      <sz val="9"/>
      <name val="Calibri"/>
      <family val="2"/>
      <scheme val="minor"/>
    </font>
    <font>
      <b/>
      <vertAlign val="superscript"/>
      <sz val="11"/>
      <color theme="1"/>
      <name val="Calibri"/>
      <family val="2"/>
      <scheme val="minor"/>
    </font>
    <font>
      <vertAlign val="superscript"/>
      <sz val="10"/>
      <color theme="1"/>
      <name val="Calibri"/>
      <family val="2"/>
      <scheme val="minor"/>
    </font>
  </fonts>
  <fills count="3">
    <fill>
      <patternFill patternType="none"/>
    </fill>
    <fill>
      <patternFill patternType="gray125"/>
    </fill>
    <fill>
      <patternFill patternType="solid">
        <fgColor theme="9" tint="0.79998168889431442"/>
        <bgColor theme="9" tint="0.79998168889431442"/>
      </patternFill>
    </fill>
  </fills>
  <borders count="4">
    <border>
      <left/>
      <right/>
      <top/>
      <bottom/>
      <diagonal/>
    </border>
    <border>
      <left style="medium">
        <color indexed="64"/>
      </left>
      <right style="medium">
        <color indexed="64"/>
      </right>
      <top/>
      <bottom style="medium">
        <color indexed="64"/>
      </bottom>
      <diagonal/>
    </border>
    <border>
      <left style="thin">
        <color theme="9"/>
      </left>
      <right style="thin">
        <color theme="9"/>
      </right>
      <top style="thin">
        <color theme="9"/>
      </top>
      <bottom style="thin">
        <color theme="9"/>
      </bottom>
      <diagonal/>
    </border>
    <border>
      <left style="thin">
        <color theme="9"/>
      </left>
      <right/>
      <top/>
      <bottom/>
      <diagonal/>
    </border>
  </borders>
  <cellStyleXfs count="1">
    <xf numFmtId="0" fontId="0" fillId="0" borderId="0"/>
  </cellStyleXfs>
  <cellXfs count="26">
    <xf numFmtId="0" fontId="0" fillId="0" borderId="0" xfId="0"/>
    <xf numFmtId="0" fontId="2" fillId="0" borderId="0" xfId="0" applyFont="1" applyAlignment="1">
      <alignment horizontal="center" vertical="center"/>
    </xf>
    <xf numFmtId="164" fontId="2" fillId="0" borderId="0" xfId="0" applyNumberFormat="1" applyFont="1" applyAlignment="1">
      <alignment horizontal="center" vertical="center"/>
    </xf>
    <xf numFmtId="0" fontId="4" fillId="0" borderId="0" xfId="0" applyFont="1"/>
    <xf numFmtId="0" fontId="5" fillId="0" borderId="0" xfId="0" applyFont="1"/>
    <xf numFmtId="0" fontId="7" fillId="0" borderId="0" xfId="0" applyFont="1"/>
    <xf numFmtId="0" fontId="6" fillId="0" borderId="0" xfId="0" applyFont="1"/>
    <xf numFmtId="0" fontId="1" fillId="0" borderId="0" xfId="0" applyFont="1" applyAlignment="1">
      <alignment horizontal="center" vertical="center"/>
    </xf>
    <xf numFmtId="164" fontId="1"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4" fillId="0" borderId="0" xfId="0" applyNumberFormat="1" applyFont="1"/>
    <xf numFmtId="0" fontId="10" fillId="0" borderId="0" xfId="0" applyFont="1"/>
    <xf numFmtId="0" fontId="1" fillId="0" borderId="0" xfId="0" applyFont="1"/>
    <xf numFmtId="49" fontId="11" fillId="0" borderId="1" xfId="0" applyNumberFormat="1" applyFont="1" applyBorder="1" applyAlignment="1">
      <alignment horizontal="center" vertical="center" wrapText="1"/>
    </xf>
    <xf numFmtId="164" fontId="1" fillId="0" borderId="0" xfId="0" applyNumberFormat="1" applyFont="1"/>
    <xf numFmtId="49" fontId="1" fillId="0" borderId="0" xfId="0" applyNumberFormat="1" applyFont="1"/>
    <xf numFmtId="0" fontId="2" fillId="0" borderId="0" xfId="0" applyFont="1" applyAlignment="1">
      <alignment vertical="center" wrapText="1"/>
    </xf>
    <xf numFmtId="49" fontId="10" fillId="0" borderId="0" xfId="0" applyNumberFormat="1" applyFont="1"/>
    <xf numFmtId="0" fontId="1" fillId="2" borderId="2" xfId="0" applyFont="1" applyFill="1" applyBorder="1"/>
    <xf numFmtId="0" fontId="10" fillId="0" borderId="2" xfId="0" applyFont="1" applyBorder="1"/>
    <xf numFmtId="0" fontId="4" fillId="0" borderId="0" xfId="0" applyFont="1" applyAlignment="1">
      <alignment horizontal="left" vertical="center" wrapText="1"/>
    </xf>
    <xf numFmtId="0" fontId="12" fillId="0" borderId="0" xfId="0" applyFont="1" applyAlignment="1">
      <alignment horizontal="left" vertical="center" wrapText="1"/>
    </xf>
    <xf numFmtId="0" fontId="2" fillId="0" borderId="0" xfId="0" applyFont="1" applyAlignment="1">
      <alignment horizontal="left" vertical="center" wrapText="1"/>
    </xf>
    <xf numFmtId="0" fontId="1" fillId="0" borderId="3" xfId="0" applyFont="1" applyBorder="1" applyAlignment="1">
      <alignment horizontal="left" vertical="center"/>
    </xf>
    <xf numFmtId="0" fontId="1" fillId="0" borderId="0" xfId="0" applyFont="1" applyBorder="1" applyAlignment="1">
      <alignment horizontal="left" vertical="center"/>
    </xf>
    <xf numFmtId="0" fontId="4" fillId="0" borderId="0" xfId="0" applyFont="1" applyAlignment="1">
      <alignment horizontal="left" vertical="center"/>
    </xf>
  </cellXfs>
  <cellStyles count="1">
    <cellStyle name="Normal" xfId="0" builtinId="0"/>
  </cellStyles>
  <dxfs count="63">
    <dxf>
      <font>
        <b/>
        <i val="0"/>
        <strike val="0"/>
        <condense val="0"/>
        <extend val="0"/>
        <outline val="0"/>
        <shadow val="0"/>
        <u val="none"/>
        <vertAlign val="baseline"/>
        <sz val="10"/>
        <color theme="1"/>
        <name val="Calibri"/>
        <family val="2"/>
        <scheme val="minor"/>
      </font>
    </dxf>
    <dxf>
      <font>
        <b/>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10"/>
        <color theme="1"/>
        <name val="Calibri"/>
        <family val="2"/>
        <scheme val="minor"/>
      </font>
      <numFmt numFmtId="30" formatCode="@"/>
    </dxf>
    <dxf>
      <font>
        <b/>
        <i val="0"/>
        <strike val="0"/>
        <condense val="0"/>
        <extend val="0"/>
        <outline val="0"/>
        <shadow val="0"/>
        <u val="none"/>
        <vertAlign val="baseline"/>
        <sz val="10"/>
        <color rgb="FF000000"/>
        <name val="Calibri"/>
        <family val="2"/>
        <scheme val="minor"/>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dxf>
    <dxf>
      <font>
        <b val="0"/>
        <i/>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dxf>
    <dxf>
      <font>
        <strike val="0"/>
        <outline val="0"/>
        <shadow val="0"/>
        <u val="none"/>
        <vertAlign val="baseline"/>
        <sz val="10"/>
        <name val="Calibri"/>
        <family val="2"/>
        <scheme val="minor"/>
      </font>
      <numFmt numFmtId="30" formatCode="@"/>
    </dxf>
    <dxf>
      <font>
        <b val="0"/>
        <i val="0"/>
        <strike val="0"/>
        <condense val="0"/>
        <extend val="0"/>
        <outline val="0"/>
        <shadow val="0"/>
        <u val="none"/>
        <vertAlign val="baseline"/>
        <sz val="10"/>
        <color theme="1"/>
        <name val="Calibri"/>
        <family val="2"/>
        <scheme val="minor"/>
      </font>
      <numFmt numFmtId="30" formatCode="@"/>
    </dxf>
    <dxf>
      <font>
        <b/>
        <i val="0"/>
        <strike val="0"/>
        <condense val="0"/>
        <extend val="0"/>
        <outline val="0"/>
        <shadow val="0"/>
        <u val="none"/>
        <vertAlign val="baseline"/>
        <sz val="10"/>
        <color rgb="FF000000"/>
        <name val="Calibri"/>
        <family val="2"/>
        <scheme val="minor"/>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numFmt numFmtId="164" formatCode="0.000"/>
    </dxf>
    <dxf>
      <font>
        <b val="0"/>
        <i val="0"/>
        <strike val="0"/>
        <condense val="0"/>
        <extend val="0"/>
        <outline val="0"/>
        <shadow val="0"/>
        <u val="none"/>
        <vertAlign val="baseline"/>
        <sz val="9"/>
        <color theme="1"/>
        <name val="Calibri"/>
        <family val="2"/>
        <scheme val="minor"/>
      </font>
    </dxf>
    <dxf>
      <font>
        <b val="0"/>
        <i val="0"/>
        <strike val="0"/>
        <condense val="0"/>
        <extend val="0"/>
        <outline val="0"/>
        <shadow val="0"/>
        <u val="none"/>
        <vertAlign val="baseline"/>
        <sz val="10"/>
        <color theme="1"/>
        <name val="Calibri"/>
        <family val="2"/>
        <scheme val="minor"/>
      </font>
      <numFmt numFmtId="164" formatCode="0.000"/>
    </dxf>
    <dxf>
      <font>
        <b val="0"/>
        <i/>
        <strike val="0"/>
        <condense val="0"/>
        <extend val="0"/>
        <outline val="0"/>
        <shadow val="0"/>
        <u val="none"/>
        <vertAlign val="baseline"/>
        <sz val="9"/>
        <color theme="1"/>
        <name val="Calibri"/>
        <family val="2"/>
        <scheme val="minor"/>
      </font>
    </dxf>
    <dxf>
      <font>
        <strike val="0"/>
        <outline val="0"/>
        <shadow val="0"/>
        <u val="none"/>
        <vertAlign val="baseline"/>
        <sz val="10"/>
        <name val="Calibri"/>
        <family val="2"/>
        <scheme val="minor"/>
      </font>
      <numFmt numFmtId="30" formatCode="@"/>
    </dxf>
    <dxf>
      <font>
        <b val="0"/>
        <i val="0"/>
        <strike val="0"/>
        <condense val="0"/>
        <extend val="0"/>
        <outline val="0"/>
        <shadow val="0"/>
        <u val="none"/>
        <vertAlign val="baseline"/>
        <sz val="10"/>
        <color theme="1"/>
        <name val="Calibri"/>
        <family val="2"/>
        <scheme val="minor"/>
      </font>
      <numFmt numFmtId="30" formatCode="@"/>
    </dxf>
    <dxf>
      <font>
        <b/>
        <i val="0"/>
        <strike val="0"/>
        <condense val="0"/>
        <extend val="0"/>
        <outline val="0"/>
        <shadow val="0"/>
        <u val="none"/>
        <vertAlign val="baseline"/>
        <sz val="10"/>
        <color rgb="FF000000"/>
        <name val="Calibri"/>
        <family val="2"/>
        <scheme val="minor"/>
      </font>
      <numFmt numFmtId="30" formatCode="@"/>
      <alignment horizontal="center" vertical="center" textRotation="0" wrapText="1" indent="0" justifyLastLine="0" shrinkToFit="0" readingOrder="0"/>
    </dxf>
  </dxfs>
  <tableStyles count="0" defaultTableStyle="TableStyleMedium2" defaultPivotStyle="PivotStyleLight16"/>
  <colors>
    <mruColors>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600A0E2-3486-4764-8743-D0C09022EDFB}" name="TitleRegion3Renter..N3110" displayName="TitleRegion3Renter..N3110" ref="A39:K54" headerRowDxfId="62" dataDxfId="61" totalsRowDxfId="60">
  <autoFilter ref="A39:K54" xr:uid="{3600A0E2-3486-4764-8743-D0C09022ED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27D71A6-FD5D-4C79-AB61-38B4BCCAB104}" name="SPM Component" totalsRowLabel="Total" dataDxfId="0" totalsRowDxfId="59"/>
    <tableColumn id="2" xr3:uid="{E7487FA3-78C1-4520-999A-23BF154CD26B}" name="2009" dataDxfId="58" totalsRowDxfId="57"/>
    <tableColumn id="3" xr3:uid="{99749B03-241D-4A3F-A062-B5AA19CCA944}" name="2010" dataDxfId="56" totalsRowDxfId="55"/>
    <tableColumn id="4" xr3:uid="{8134D94E-8674-4AB2-8704-535A31CA56BB}" name="2011" dataDxfId="54" totalsRowDxfId="53"/>
    <tableColumn id="5" xr3:uid="{7A3959D1-E5F6-4059-B80F-003E05207650}" name="2012" dataDxfId="52" totalsRowDxfId="51"/>
    <tableColumn id="6" xr3:uid="{01BEC16D-12B5-421F-985D-918C16FC22DC}" name="2013" dataDxfId="50" totalsRowDxfId="49"/>
    <tableColumn id="7" xr3:uid="{527DB332-B712-43BD-9754-7404C3A1F327}" name="2014" dataDxfId="48" totalsRowDxfId="47"/>
    <tableColumn id="8" xr3:uid="{3C369405-F226-44BC-9876-BCCF9FDA11E5}" name="2015" dataDxfId="46" totalsRowDxfId="45"/>
    <tableColumn id="9" xr3:uid="{BC6A09EE-CB37-465E-9458-42A78FCFBD2C}" name="2016" dataDxfId="44" totalsRowDxfId="43"/>
    <tableColumn id="10" xr3:uid="{09AFFCA4-E6DA-42D5-B372-73DA1B77B3F8}" name="2017" dataDxfId="42" totalsRowDxfId="41"/>
    <tableColumn id="11" xr3:uid="{C01AAF95-992F-4F5B-8E03-BED51DC4AB6B}" name="2018" dataDxfId="40" totalsRowDxfId="39"/>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A1C847C-5258-4034-85A9-4AC376F3FB71}" name="TItleRegion1WTMShares..K18" displayName="TItleRegion1WTMShares..K18" ref="A3:K18" headerRowDxfId="38" dataDxfId="37" totalsRowDxfId="36">
  <autoFilter ref="A3:K18" xr:uid="{4A1C847C-5258-4034-85A9-4AC376F3FB7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8DB15013-EC19-4986-90E3-986F40F8694D}" name="SPM Component" totalsRowLabel="Total" dataDxfId="35" totalsRowDxfId="34"/>
    <tableColumn id="2" xr3:uid="{E8FE84E6-6B56-424D-9B8F-62A3CAC3F810}" name="2009" dataDxfId="33" totalsRowDxfId="32"/>
    <tableColumn id="3" xr3:uid="{A8741F9F-D9E9-4B62-A864-8129ACE61045}" name="2010" dataDxfId="31" totalsRowDxfId="30"/>
    <tableColumn id="4" xr3:uid="{A441B345-50A3-4AFB-AC1D-C4BADC954785}" name="2011" dataDxfId="29" totalsRowDxfId="28"/>
    <tableColumn id="5" xr3:uid="{47F51B82-6D51-409F-8C25-50C4430CFE6C}" name="2012" dataDxfId="27" totalsRowDxfId="26"/>
    <tableColumn id="6" xr3:uid="{45203BA9-6FF0-4448-83DE-E95649B5AE89}" name="2013" dataDxfId="25" totalsRowDxfId="24"/>
    <tableColumn id="7" xr3:uid="{2DF3882C-8398-4490-B27A-EF93EA848A6D}" name="2014" dataDxfId="23" totalsRowDxfId="22"/>
    <tableColumn id="8" xr3:uid="{444DE21C-01D6-4575-96DA-B57401410CDE}" name="2015" dataDxfId="21" totalsRowDxfId="20"/>
    <tableColumn id="9" xr3:uid="{17626A36-0B0B-4C71-9082-BD7F30FEE697}" name="2016" dataDxfId="19" totalsRowDxfId="18"/>
    <tableColumn id="10" xr3:uid="{34DED96D-6DE4-4A25-91D7-0DE4C699AD5F}" name="2017" dataDxfId="17" totalsRowDxfId="16"/>
    <tableColumn id="11" xr3:uid="{D3702B4C-2D6A-45CF-83DA-6CFA9D0726BA}" name="2018" dataDxfId="15" totalsRowDxfId="14"/>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D3515B2-AD14-4438-B33E-F0CDF1A62AAE}" name="TitleRegion2WOTM..N219" displayName="TitleRegion2WOTM..N219" ref="A21:K36" totalsRowShown="0" headerRowDxfId="13" dataDxfId="12">
  <autoFilter ref="A21:K36" xr:uid="{1D3515B2-AD14-4438-B33E-F0CDF1A62AA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D691D9A1-AF91-43AE-8904-FD610E14426B}" name="SPM Component" dataDxfId="1"/>
    <tableColumn id="2" xr3:uid="{AA75A41C-DD30-4C60-959D-9762F31CB1BA}" name="2009" dataDxfId="11"/>
    <tableColumn id="3" xr3:uid="{8A044F1D-69F5-4892-8BE2-7793D6419D12}" name="2010" dataDxfId="10"/>
    <tableColumn id="4" xr3:uid="{F9A93808-D740-4688-BD7E-13CC92F269CA}" name="2011" dataDxfId="9"/>
    <tableColumn id="5" xr3:uid="{99DC8C52-E1E4-46C6-9977-98DF91A21E0C}" name="2012" dataDxfId="8"/>
    <tableColumn id="6" xr3:uid="{7B7F9707-BD5C-4DBE-B981-9D022CEF2CD7}" name="2013" dataDxfId="7"/>
    <tableColumn id="7" xr3:uid="{04033AB3-950C-4672-B01B-8F4BAD601A73}" name="2014" dataDxfId="6"/>
    <tableColumn id="8" xr3:uid="{5D207C5F-AB06-4F25-B3C2-F4783E5EB746}" name="2015" dataDxfId="5"/>
    <tableColumn id="9" xr3:uid="{AD6E6552-4FB6-4939-B435-95D2CDA3E4E7}" name="2016" dataDxfId="4"/>
    <tableColumn id="10" xr3:uid="{FF775FE2-3148-4FCF-BF8C-A822D99B860A}" name="2017" dataDxfId="3"/>
    <tableColumn id="11" xr3:uid="{7FC355BF-38C5-4B1A-AA5A-DD0B675459EB}" name="2018" dataDxfId="2"/>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3A68A-2818-4979-B81E-2A11232F8266}">
  <dimension ref="A1:CC62"/>
  <sheetViews>
    <sheetView tabSelected="1" zoomScaleNormal="100" workbookViewId="0"/>
  </sheetViews>
  <sheetFormatPr defaultRowHeight="14.4" x14ac:dyDescent="0.3"/>
  <cols>
    <col min="1" max="1" width="22.77734375" customWidth="1"/>
    <col min="2" max="2" width="8.88671875" customWidth="1"/>
    <col min="25" max="25" width="12.77734375" bestFit="1" customWidth="1"/>
  </cols>
  <sheetData>
    <row r="1" spans="1:81" ht="16.2" x14ac:dyDescent="0.3">
      <c r="A1" s="6" t="s">
        <v>25</v>
      </c>
      <c r="P1" s="1"/>
      <c r="Q1" s="2"/>
      <c r="R1" s="1"/>
      <c r="S1" s="7"/>
      <c r="T1" s="7"/>
      <c r="U1" s="8"/>
      <c r="V1" s="7"/>
    </row>
    <row r="2" spans="1:81" x14ac:dyDescent="0.3">
      <c r="A2" s="11" t="s">
        <v>11</v>
      </c>
      <c r="B2" s="12"/>
      <c r="C2" s="12"/>
      <c r="D2" s="12"/>
      <c r="E2" s="12"/>
      <c r="F2" s="12"/>
      <c r="G2" s="12"/>
      <c r="H2" s="12"/>
      <c r="I2" s="12"/>
      <c r="J2" s="12"/>
      <c r="K2" s="12"/>
      <c r="L2" s="12"/>
      <c r="M2" s="12"/>
      <c r="N2" s="12"/>
      <c r="O2" s="5"/>
      <c r="AD2" s="9"/>
      <c r="AE2" s="9"/>
      <c r="AF2" s="9"/>
      <c r="AG2" s="9"/>
      <c r="AH2" s="9"/>
      <c r="AI2" s="9"/>
      <c r="AJ2" s="9"/>
      <c r="AV2" s="9"/>
      <c r="AW2" s="9"/>
      <c r="AX2" s="9"/>
      <c r="AY2" s="9"/>
      <c r="AZ2" s="9"/>
      <c r="BA2" s="9"/>
      <c r="BB2" s="9"/>
      <c r="BC2" s="9"/>
      <c r="BD2" s="9"/>
      <c r="BE2" s="9"/>
      <c r="BF2" s="9"/>
      <c r="BG2" s="9"/>
      <c r="BH2" s="9"/>
      <c r="BQ2" s="9"/>
      <c r="BR2" s="9"/>
      <c r="BS2" s="9"/>
      <c r="BT2" s="9"/>
      <c r="BU2" s="9"/>
      <c r="BV2" s="9"/>
      <c r="BW2" s="9"/>
      <c r="BX2" s="9"/>
      <c r="BY2" s="9"/>
      <c r="BZ2" s="9"/>
      <c r="CA2" s="9"/>
      <c r="CB2" s="9"/>
      <c r="CC2" s="9"/>
    </row>
    <row r="3" spans="1:81" ht="15" thickBot="1" x14ac:dyDescent="0.35">
      <c r="A3" s="12" t="s">
        <v>13</v>
      </c>
      <c r="B3" s="13" t="s">
        <v>1</v>
      </c>
      <c r="C3" s="13" t="s">
        <v>2</v>
      </c>
      <c r="D3" s="13" t="s">
        <v>3</v>
      </c>
      <c r="E3" s="13" t="s">
        <v>4</v>
      </c>
      <c r="F3" s="13" t="s">
        <v>5</v>
      </c>
      <c r="G3" s="13" t="s">
        <v>6</v>
      </c>
      <c r="H3" s="13" t="s">
        <v>7</v>
      </c>
      <c r="I3" s="13" t="s">
        <v>8</v>
      </c>
      <c r="J3" s="13" t="s">
        <v>9</v>
      </c>
      <c r="K3" s="13" t="s">
        <v>10</v>
      </c>
      <c r="L3" s="9"/>
    </row>
    <row r="4" spans="1:81" ht="15" x14ac:dyDescent="0.3">
      <c r="A4" s="12" t="s">
        <v>29</v>
      </c>
      <c r="B4" s="14">
        <v>0.26161403911570635</v>
      </c>
      <c r="C4" s="14">
        <v>0.2618758252166376</v>
      </c>
      <c r="D4" s="14">
        <v>0.26377271319599571</v>
      </c>
      <c r="E4" s="14">
        <v>0.26712072881148041</v>
      </c>
      <c r="F4" s="14">
        <v>0.26634555012640027</v>
      </c>
      <c r="G4" s="14">
        <v>0.26457062850756158</v>
      </c>
      <c r="H4" s="14">
        <v>0.26891086309958911</v>
      </c>
      <c r="I4" s="14">
        <v>0.27039876179816086</v>
      </c>
      <c r="J4" s="14">
        <v>0.27184789671474863</v>
      </c>
      <c r="K4" s="14">
        <v>0.27150532704821345</v>
      </c>
      <c r="L4" s="10"/>
    </row>
    <row r="5" spans="1:81" x14ac:dyDescent="0.3">
      <c r="A5" s="12" t="s">
        <v>14</v>
      </c>
      <c r="B5" s="14">
        <v>7.8470546435043496E-3</v>
      </c>
      <c r="C5" s="14">
        <v>8.2521509507874694E-3</v>
      </c>
      <c r="D5" s="14">
        <v>8.4015152068257545E-3</v>
      </c>
      <c r="E5" s="14">
        <v>8.437241452421744E-3</v>
      </c>
      <c r="F5" s="14">
        <v>9.4087755244172937E-3</v>
      </c>
      <c r="G5" s="14">
        <v>9.9427486236091933E-3</v>
      </c>
      <c r="H5" s="14">
        <v>1.0283499299728239E-2</v>
      </c>
      <c r="I5" s="14">
        <v>1.0301881810863134E-2</v>
      </c>
      <c r="J5" s="14">
        <v>1.0316706885113904E-2</v>
      </c>
      <c r="K5" s="14">
        <v>1.0512547278838888E-2</v>
      </c>
      <c r="L5" s="10"/>
    </row>
    <row r="6" spans="1:81" x14ac:dyDescent="0.3">
      <c r="A6" s="15" t="s">
        <v>15</v>
      </c>
      <c r="B6" s="14">
        <v>1.65511813717618E-3</v>
      </c>
      <c r="C6" s="14">
        <v>1.718842540524985E-3</v>
      </c>
      <c r="D6" s="14">
        <v>1.741775321453804E-3</v>
      </c>
      <c r="E6" s="14">
        <v>1.8357182399663175E-3</v>
      </c>
      <c r="F6" s="14">
        <v>1.9195731733127326E-3</v>
      </c>
      <c r="G6" s="14">
        <v>1.967653585273922E-3</v>
      </c>
      <c r="H6" s="14">
        <v>1.9987474110372784E-3</v>
      </c>
      <c r="I6" s="14">
        <v>2.0096594100669778E-3</v>
      </c>
      <c r="J6" s="14">
        <v>1.983609328745833E-3</v>
      </c>
      <c r="K6" s="14">
        <v>2.0688497505134042E-3</v>
      </c>
      <c r="L6" s="10"/>
    </row>
    <row r="7" spans="1:81" x14ac:dyDescent="0.3">
      <c r="A7" s="11" t="s">
        <v>16</v>
      </c>
      <c r="B7" s="14">
        <f>SUM(B4:B6)</f>
        <v>0.27111621189638685</v>
      </c>
      <c r="C7" s="14">
        <f t="shared" ref="C7:K7" si="0">SUM(C4:C6)</f>
        <v>0.27184681870795008</v>
      </c>
      <c r="D7" s="14">
        <f t="shared" si="0"/>
        <v>0.27391600372427527</v>
      </c>
      <c r="E7" s="14">
        <f t="shared" si="0"/>
        <v>0.27739368850386847</v>
      </c>
      <c r="F7" s="14">
        <f t="shared" si="0"/>
        <v>0.27767389882413024</v>
      </c>
      <c r="G7" s="14">
        <f t="shared" si="0"/>
        <v>0.27648103071644464</v>
      </c>
      <c r="H7" s="14">
        <f t="shared" si="0"/>
        <v>0.28119310981035461</v>
      </c>
      <c r="I7" s="14">
        <f t="shared" si="0"/>
        <v>0.28271030301909095</v>
      </c>
      <c r="J7" s="14">
        <f t="shared" si="0"/>
        <v>0.28414821292860831</v>
      </c>
      <c r="K7" s="14">
        <f t="shared" si="0"/>
        <v>0.28408672407756574</v>
      </c>
      <c r="L7" s="10"/>
    </row>
    <row r="8" spans="1:81" x14ac:dyDescent="0.3">
      <c r="A8" s="17" t="s">
        <v>22</v>
      </c>
      <c r="B8" s="14">
        <v>4.9203427992989802E-2</v>
      </c>
      <c r="C8" s="14">
        <v>4.6473865914413062E-2</v>
      </c>
      <c r="D8" s="14">
        <v>4.4379147973615543E-2</v>
      </c>
      <c r="E8" s="14">
        <v>4.2274834187383092E-2</v>
      </c>
      <c r="F8" s="14">
        <v>4.1748076821363556E-2</v>
      </c>
      <c r="G8" s="14">
        <v>4.1015980504387074E-2</v>
      </c>
      <c r="H8" s="14">
        <v>4.0917654744151585E-2</v>
      </c>
      <c r="I8" s="14">
        <v>4.1485476107547291E-2</v>
      </c>
      <c r="J8" s="14">
        <v>4.1687106514191115E-2</v>
      </c>
      <c r="K8" s="14">
        <v>4.2036357146168581E-2</v>
      </c>
      <c r="L8" s="10"/>
    </row>
    <row r="9" spans="1:81" ht="15" x14ac:dyDescent="0.3">
      <c r="A9" s="12" t="s">
        <v>28</v>
      </c>
      <c r="B9" s="14">
        <v>0.36307158073732154</v>
      </c>
      <c r="C9" s="14">
        <v>0.36279782525470311</v>
      </c>
      <c r="D9" s="14">
        <v>0.36198685906207462</v>
      </c>
      <c r="E9" s="14">
        <v>0.36032736134738086</v>
      </c>
      <c r="F9" s="14">
        <v>0.36061306333922094</v>
      </c>
      <c r="G9" s="14">
        <v>0.36210004192526374</v>
      </c>
      <c r="H9" s="14">
        <v>0.35679007546744362</v>
      </c>
      <c r="I9" s="14">
        <v>0.35434833259368664</v>
      </c>
      <c r="J9" s="14">
        <v>0.35193758549790044</v>
      </c>
      <c r="K9" s="14">
        <v>0.35179092232986442</v>
      </c>
      <c r="L9" s="10"/>
    </row>
    <row r="10" spans="1:81" x14ac:dyDescent="0.3">
      <c r="A10" s="12" t="s">
        <v>17</v>
      </c>
      <c r="B10" s="14">
        <v>0</v>
      </c>
      <c r="C10" s="14">
        <v>0</v>
      </c>
      <c r="D10" s="14">
        <v>0</v>
      </c>
      <c r="E10" s="14">
        <v>0</v>
      </c>
      <c r="F10" s="14">
        <v>0</v>
      </c>
      <c r="G10" s="14">
        <v>0</v>
      </c>
      <c r="H10" s="14">
        <v>0</v>
      </c>
      <c r="I10" s="14">
        <v>0</v>
      </c>
      <c r="J10" s="14">
        <v>0</v>
      </c>
      <c r="K10" s="14">
        <v>0</v>
      </c>
      <c r="L10" s="10"/>
    </row>
    <row r="11" spans="1:81" x14ac:dyDescent="0.3">
      <c r="A11" s="11" t="s">
        <v>18</v>
      </c>
      <c r="B11" s="14">
        <f>SUM(B9:B10)</f>
        <v>0.36307158073732154</v>
      </c>
      <c r="C11" s="14">
        <f t="shared" ref="C11:K11" si="1">SUM(C9:C10)</f>
        <v>0.36279782525470311</v>
      </c>
      <c r="D11" s="14">
        <f t="shared" si="1"/>
        <v>0.36198685906207462</v>
      </c>
      <c r="E11" s="14">
        <f t="shared" si="1"/>
        <v>0.36032736134738086</v>
      </c>
      <c r="F11" s="14">
        <f t="shared" si="1"/>
        <v>0.36061306333922094</v>
      </c>
      <c r="G11" s="14">
        <f t="shared" si="1"/>
        <v>0.36210004192526374</v>
      </c>
      <c r="H11" s="14">
        <f t="shared" si="1"/>
        <v>0.35679007546744362</v>
      </c>
      <c r="I11" s="14">
        <f t="shared" si="1"/>
        <v>0.35434833259368664</v>
      </c>
      <c r="J11" s="14">
        <f t="shared" si="1"/>
        <v>0.35193758549790044</v>
      </c>
      <c r="K11" s="14">
        <f t="shared" si="1"/>
        <v>0.35179092232986442</v>
      </c>
      <c r="L11" s="10"/>
    </row>
    <row r="12" spans="1:81" ht="15" x14ac:dyDescent="0.3">
      <c r="A12" s="18" t="s">
        <v>30</v>
      </c>
      <c r="B12" s="14">
        <v>9.7767024247762915E-2</v>
      </c>
      <c r="C12" s="14">
        <v>9.8397710866721916E-2</v>
      </c>
      <c r="D12" s="14">
        <v>9.8367435412829968E-2</v>
      </c>
      <c r="E12" s="14">
        <v>9.7578813746837842E-2</v>
      </c>
      <c r="F12" s="14">
        <v>9.6158248591919154E-2</v>
      </c>
      <c r="G12" s="14">
        <v>9.4432201653533721E-2</v>
      </c>
      <c r="H12" s="14">
        <v>9.5107954819317247E-2</v>
      </c>
      <c r="I12" s="14">
        <v>9.3517793332356519E-2</v>
      </c>
      <c r="J12" s="14">
        <v>9.1513257237183565E-2</v>
      </c>
      <c r="K12" s="14">
        <v>9.0396932650052705E-2</v>
      </c>
    </row>
    <row r="13" spans="1:81" ht="15" x14ac:dyDescent="0.3">
      <c r="A13" s="12" t="s">
        <v>32</v>
      </c>
      <c r="B13" s="14">
        <v>1.2554155209488379E-4</v>
      </c>
      <c r="C13" s="14">
        <v>2.0167651949489038E-4</v>
      </c>
      <c r="D13" s="14">
        <v>2.0683751148253558E-4</v>
      </c>
      <c r="E13" s="14">
        <v>1.7534102194404681E-4</v>
      </c>
      <c r="F13" s="14">
        <v>2.4552988366044259E-4</v>
      </c>
      <c r="G13" s="14">
        <v>2.5056671117197518E-4</v>
      </c>
      <c r="H13" s="14">
        <v>2.0269018317015068E-4</v>
      </c>
      <c r="I13" s="14">
        <v>2.104317389829819E-4</v>
      </c>
      <c r="J13" s="14">
        <v>1.8691928520303482E-4</v>
      </c>
      <c r="K13" s="14">
        <v>2.2099931814818229E-4</v>
      </c>
      <c r="L13" s="9"/>
    </row>
    <row r="14" spans="1:81" x14ac:dyDescent="0.3">
      <c r="A14" s="11" t="s">
        <v>20</v>
      </c>
      <c r="B14" s="14">
        <f t="shared" ref="B14:K14" si="2">SUM(B12:B13)</f>
        <v>9.7892565799857806E-2</v>
      </c>
      <c r="C14" s="14">
        <f t="shared" si="2"/>
        <v>9.8599387386216805E-2</v>
      </c>
      <c r="D14" s="14">
        <f t="shared" si="2"/>
        <v>9.8574272924312506E-2</v>
      </c>
      <c r="E14" s="14">
        <f t="shared" si="2"/>
        <v>9.7754154768781895E-2</v>
      </c>
      <c r="F14" s="14">
        <f t="shared" si="2"/>
        <v>9.6403778475579599E-2</v>
      </c>
      <c r="G14" s="14">
        <f t="shared" si="2"/>
        <v>9.4682768364705697E-2</v>
      </c>
      <c r="H14" s="14">
        <f t="shared" si="2"/>
        <v>9.5310645002487399E-2</v>
      </c>
      <c r="I14" s="14">
        <f t="shared" si="2"/>
        <v>9.3728225071339502E-2</v>
      </c>
      <c r="J14" s="14">
        <f t="shared" si="2"/>
        <v>9.1700176522386601E-2</v>
      </c>
      <c r="K14" s="14">
        <f t="shared" si="2"/>
        <v>9.0617931968200893E-2</v>
      </c>
      <c r="L14" s="10"/>
    </row>
    <row r="15" spans="1:81" x14ac:dyDescent="0.3">
      <c r="A15" s="11" t="s">
        <v>23</v>
      </c>
      <c r="B15" s="14">
        <v>4.7396619019871127E-2</v>
      </c>
      <c r="C15" s="14">
        <v>4.8049710155032489E-2</v>
      </c>
      <c r="D15" s="14">
        <v>4.8110086470278084E-2</v>
      </c>
      <c r="E15" s="14">
        <v>4.8138840582902867E-2</v>
      </c>
      <c r="F15" s="14">
        <v>4.9010669289940252E-2</v>
      </c>
      <c r="G15" s="14">
        <v>5.0043927696465741E-2</v>
      </c>
      <c r="H15" s="14">
        <v>4.952369561846294E-2</v>
      </c>
      <c r="I15" s="14">
        <v>5.066382531011053E-2</v>
      </c>
      <c r="J15" s="14">
        <v>5.2202800197992769E-2</v>
      </c>
      <c r="K15" s="14">
        <v>5.2539984682819806E-2</v>
      </c>
      <c r="L15" s="10"/>
    </row>
    <row r="16" spans="1:81" x14ac:dyDescent="0.3">
      <c r="A16" s="11" t="s">
        <v>24</v>
      </c>
      <c r="B16" s="14">
        <v>8.003231058530914E-3</v>
      </c>
      <c r="C16" s="14">
        <v>8.760404801773895E-3</v>
      </c>
      <c r="D16" s="14">
        <v>9.6642418775736583E-3</v>
      </c>
      <c r="E16" s="14">
        <v>1.0790126040181114E-2</v>
      </c>
      <c r="F16" s="14">
        <v>1.1640550037448719E-2</v>
      </c>
      <c r="G16" s="14">
        <v>1.2464358514699661E-2</v>
      </c>
      <c r="H16" s="14">
        <v>1.271946826701126E-2</v>
      </c>
      <c r="I16" s="14">
        <v>1.342863986871949E-2</v>
      </c>
      <c r="J16" s="14">
        <v>1.4262258405061793E-2</v>
      </c>
      <c r="K16" s="14">
        <v>1.4695487385103413E-2</v>
      </c>
      <c r="L16" s="10"/>
    </row>
    <row r="17" spans="1:15" ht="15" x14ac:dyDescent="0.3">
      <c r="A17" s="19" t="s">
        <v>26</v>
      </c>
      <c r="B17" s="14">
        <v>0.16331636350059925</v>
      </c>
      <c r="C17" s="14">
        <v>0.16347198777797448</v>
      </c>
      <c r="D17" s="14">
        <v>0.16336938798482978</v>
      </c>
      <c r="E17" s="14">
        <v>0.16332099458409785</v>
      </c>
      <c r="F17" s="14">
        <v>0.1629099632108543</v>
      </c>
      <c r="G17" s="14">
        <v>0.16321189227765326</v>
      </c>
      <c r="H17" s="14">
        <v>0.16354535109981963</v>
      </c>
      <c r="I17" s="14">
        <v>0.16363519802354221</v>
      </c>
      <c r="J17" s="14">
        <v>0.16406185991947669</v>
      </c>
      <c r="K17" s="14">
        <v>0.16423259241482943</v>
      </c>
      <c r="L17" s="10"/>
    </row>
    <row r="18" spans="1:15" x14ac:dyDescent="0.3">
      <c r="A18" s="11" t="s">
        <v>21</v>
      </c>
      <c r="B18" s="14">
        <f>SUM(B7,B8,B11,B14,B15,B16,B17)</f>
        <v>1.0000000000055573</v>
      </c>
      <c r="C18" s="14">
        <f t="shared" ref="C18:K18" si="3">SUM(C7,C8,C11,C14,C15,C16,C17)</f>
        <v>0.99999999999806377</v>
      </c>
      <c r="D18" s="14">
        <f t="shared" si="3"/>
        <v>1.0000000000169593</v>
      </c>
      <c r="E18" s="14">
        <f t="shared" si="3"/>
        <v>1.0000000000145961</v>
      </c>
      <c r="F18" s="14">
        <f t="shared" si="3"/>
        <v>0.9999999999985375</v>
      </c>
      <c r="G18" s="14">
        <f t="shared" si="3"/>
        <v>0.99999999999961986</v>
      </c>
      <c r="H18" s="14">
        <f t="shared" si="3"/>
        <v>1.0000000000097311</v>
      </c>
      <c r="I18" s="14">
        <f t="shared" si="3"/>
        <v>0.99999999999403644</v>
      </c>
      <c r="J18" s="14">
        <f t="shared" si="3"/>
        <v>0.99999999998561773</v>
      </c>
      <c r="K18" s="14">
        <f t="shared" si="3"/>
        <v>1.0000000000045524</v>
      </c>
      <c r="L18" s="10"/>
    </row>
    <row r="19" spans="1:15" x14ac:dyDescent="0.3">
      <c r="A19" s="12"/>
      <c r="B19" s="12"/>
      <c r="C19" s="12"/>
      <c r="D19" s="12"/>
      <c r="E19" s="12"/>
      <c r="F19" s="12"/>
      <c r="G19" s="12"/>
      <c r="H19" s="12"/>
      <c r="I19" s="12"/>
      <c r="J19" s="12"/>
      <c r="K19" s="12"/>
      <c r="L19" s="12"/>
      <c r="M19" s="12"/>
      <c r="N19" s="12"/>
      <c r="O19" s="10"/>
    </row>
    <row r="20" spans="1:15" x14ac:dyDescent="0.3">
      <c r="A20" s="11" t="s">
        <v>12</v>
      </c>
      <c r="B20" s="12"/>
      <c r="C20" s="12"/>
      <c r="D20" s="12"/>
      <c r="E20" s="12"/>
      <c r="F20" s="12"/>
      <c r="G20" s="12"/>
      <c r="H20" s="12"/>
      <c r="I20" s="12"/>
      <c r="J20" s="12"/>
      <c r="K20" s="12"/>
      <c r="L20" s="12"/>
      <c r="M20" s="12"/>
      <c r="N20" s="12"/>
      <c r="O20" s="10"/>
    </row>
    <row r="21" spans="1:15" ht="15" thickBot="1" x14ac:dyDescent="0.35">
      <c r="A21" s="12" t="s">
        <v>13</v>
      </c>
      <c r="B21" s="13" t="s">
        <v>1</v>
      </c>
      <c r="C21" s="13" t="s">
        <v>2</v>
      </c>
      <c r="D21" s="13" t="s">
        <v>3</v>
      </c>
      <c r="E21" s="13" t="s">
        <v>4</v>
      </c>
      <c r="F21" s="13" t="s">
        <v>5</v>
      </c>
      <c r="G21" s="13" t="s">
        <v>6</v>
      </c>
      <c r="H21" s="13" t="s">
        <v>7</v>
      </c>
      <c r="I21" s="13" t="s">
        <v>8</v>
      </c>
      <c r="J21" s="13" t="s">
        <v>9</v>
      </c>
      <c r="K21" s="13" t="s">
        <v>10</v>
      </c>
      <c r="L21" s="10"/>
    </row>
    <row r="22" spans="1:15" ht="15" x14ac:dyDescent="0.3">
      <c r="A22" s="12" t="s">
        <v>29</v>
      </c>
      <c r="B22" s="14">
        <v>0.31693046451181556</v>
      </c>
      <c r="C22" s="14">
        <v>0.31812155700496769</v>
      </c>
      <c r="D22" s="14">
        <v>0.3208525633576349</v>
      </c>
      <c r="E22" s="14">
        <v>0.32510023569041058</v>
      </c>
      <c r="F22" s="14">
        <v>0.32346498376784344</v>
      </c>
      <c r="G22" s="14">
        <v>0.32127644968569935</v>
      </c>
      <c r="H22" s="14">
        <v>0.32431428061864787</v>
      </c>
      <c r="I22" s="14">
        <v>0.32543462600002759</v>
      </c>
      <c r="J22" s="14">
        <v>0.32698834296819046</v>
      </c>
      <c r="K22" s="14">
        <v>0.32691452273207683</v>
      </c>
    </row>
    <row r="23" spans="1:15" x14ac:dyDescent="0.3">
      <c r="A23" s="12" t="s">
        <v>14</v>
      </c>
      <c r="B23" s="14">
        <v>9.5062584623583548E-3</v>
      </c>
      <c r="C23" s="14">
        <v>1.0024549257010799E-2</v>
      </c>
      <c r="D23" s="14">
        <v>1.0219585102402911E-2</v>
      </c>
      <c r="E23" s="14">
        <v>1.0268574801227944E-2</v>
      </c>
      <c r="F23" s="14">
        <v>1.1426545030831582E-2</v>
      </c>
      <c r="G23" s="14">
        <v>1.2073792907133826E-2</v>
      </c>
      <c r="H23" s="14">
        <v>1.24021976620506E-2</v>
      </c>
      <c r="I23" s="14">
        <v>1.2398684934501554E-2</v>
      </c>
      <c r="J23" s="14">
        <v>1.2409302885987336E-2</v>
      </c>
      <c r="K23" s="14">
        <v>1.2657962971568966E-2</v>
      </c>
      <c r="L23" s="9"/>
    </row>
    <row r="24" spans="1:15" x14ac:dyDescent="0.3">
      <c r="A24" s="15" t="s">
        <v>15</v>
      </c>
      <c r="B24" s="14">
        <v>2.0050810797855425E-3</v>
      </c>
      <c r="C24" s="14">
        <v>2.088015817366264E-3</v>
      </c>
      <c r="D24" s="14">
        <v>2.1186917703131295E-3</v>
      </c>
      <c r="E24" s="14">
        <v>2.234167431069791E-3</v>
      </c>
      <c r="F24" s="14">
        <v>2.3312373908710763E-3</v>
      </c>
      <c r="G24" s="14">
        <v>2.3893837409471761E-3</v>
      </c>
      <c r="H24" s="14">
        <v>2.4105472024344198E-3</v>
      </c>
      <c r="I24" s="14">
        <v>2.4186973126406951E-3</v>
      </c>
      <c r="J24" s="14">
        <v>2.3859560266653148E-3</v>
      </c>
      <c r="K24" s="14">
        <v>2.4910635682421178E-3</v>
      </c>
      <c r="L24" s="10"/>
    </row>
    <row r="25" spans="1:15" x14ac:dyDescent="0.3">
      <c r="A25" s="11" t="s">
        <v>16</v>
      </c>
      <c r="B25" s="14">
        <f>SUM(B22:B24)</f>
        <v>0.32844180405395945</v>
      </c>
      <c r="C25" s="14">
        <f t="shared" ref="C25:K25" si="4">SUM(C22:C24)</f>
        <v>0.33023412207934477</v>
      </c>
      <c r="D25" s="14">
        <f t="shared" si="4"/>
        <v>0.33319084023035095</v>
      </c>
      <c r="E25" s="14">
        <f t="shared" si="4"/>
        <v>0.33760297792270832</v>
      </c>
      <c r="F25" s="14">
        <f t="shared" si="4"/>
        <v>0.33722276618954611</v>
      </c>
      <c r="G25" s="14">
        <f t="shared" si="4"/>
        <v>0.33573962633378035</v>
      </c>
      <c r="H25" s="14">
        <f t="shared" si="4"/>
        <v>0.33912702548313289</v>
      </c>
      <c r="I25" s="14">
        <f t="shared" si="4"/>
        <v>0.34025200824716989</v>
      </c>
      <c r="J25" s="14">
        <f t="shared" si="4"/>
        <v>0.34178360188084311</v>
      </c>
      <c r="K25" s="14">
        <f t="shared" si="4"/>
        <v>0.34206354927188792</v>
      </c>
      <c r="L25" s="10"/>
    </row>
    <row r="26" spans="1:15" x14ac:dyDescent="0.3">
      <c r="A26" s="17" t="s">
        <v>22</v>
      </c>
      <c r="B26" s="14">
        <v>5.960714242286904E-2</v>
      </c>
      <c r="C26" s="14">
        <v>5.6455530297624033E-2</v>
      </c>
      <c r="D26" s="14">
        <v>5.3982700539543516E-2</v>
      </c>
      <c r="E26" s="14">
        <v>5.1450737721634263E-2</v>
      </c>
      <c r="F26" s="14">
        <v>5.070120745382229E-2</v>
      </c>
      <c r="G26" s="14">
        <v>4.9806997364602472E-2</v>
      </c>
      <c r="H26" s="14">
        <v>4.9347875388868971E-2</v>
      </c>
      <c r="I26" s="14">
        <v>4.9929261183416278E-2</v>
      </c>
      <c r="J26" s="14">
        <v>5.0142738078702495E-2</v>
      </c>
      <c r="K26" s="14">
        <v>5.0615197069022858E-2</v>
      </c>
      <c r="L26" s="10"/>
    </row>
    <row r="27" spans="1:15" ht="15" x14ac:dyDescent="0.3">
      <c r="A27" s="12" t="s">
        <v>28</v>
      </c>
      <c r="B27" s="14">
        <v>0.19152592698768495</v>
      </c>
      <c r="C27" s="14">
        <v>0.19098444716737886</v>
      </c>
      <c r="D27" s="14">
        <v>0.18688752613079485</v>
      </c>
      <c r="E27" s="14">
        <v>0.18328334281381439</v>
      </c>
      <c r="F27" s="14">
        <v>0.1866293236963017</v>
      </c>
      <c r="G27" s="14">
        <v>0.19522158268013415</v>
      </c>
      <c r="H27" s="14">
        <v>0.19753108526474839</v>
      </c>
      <c r="I27" s="14">
        <v>0.19707676960743525</v>
      </c>
      <c r="J27" s="14">
        <v>0.19761740369425465</v>
      </c>
      <c r="K27" s="14">
        <v>0.19768843710444534</v>
      </c>
      <c r="L27" s="10"/>
    </row>
    <row r="28" spans="1:15" x14ac:dyDescent="0.3">
      <c r="A28" s="12" t="s">
        <v>17</v>
      </c>
      <c r="B28" s="14">
        <v>0</v>
      </c>
      <c r="C28" s="14">
        <v>0</v>
      </c>
      <c r="D28" s="14">
        <v>0</v>
      </c>
      <c r="E28" s="14">
        <v>0</v>
      </c>
      <c r="F28" s="14">
        <v>0</v>
      </c>
      <c r="G28" s="14">
        <v>0</v>
      </c>
      <c r="H28" s="14">
        <v>0</v>
      </c>
      <c r="I28" s="14">
        <v>0</v>
      </c>
      <c r="J28" s="14">
        <v>0</v>
      </c>
      <c r="K28" s="14">
        <v>0</v>
      </c>
      <c r="L28" s="10"/>
    </row>
    <row r="29" spans="1:15" x14ac:dyDescent="0.3">
      <c r="A29" s="11" t="s">
        <v>18</v>
      </c>
      <c r="B29" s="14">
        <f>SUM(B27:B28)</f>
        <v>0.19152592698768495</v>
      </c>
      <c r="C29" s="14">
        <f t="shared" ref="C29:K29" si="5">SUM(C27:C28)</f>
        <v>0.19098444716737886</v>
      </c>
      <c r="D29" s="14">
        <f t="shared" si="5"/>
        <v>0.18688752613079485</v>
      </c>
      <c r="E29" s="14">
        <f t="shared" si="5"/>
        <v>0.18328334281381439</v>
      </c>
      <c r="F29" s="14">
        <f t="shared" si="5"/>
        <v>0.1866293236963017</v>
      </c>
      <c r="G29" s="14">
        <f t="shared" si="5"/>
        <v>0.19522158268013415</v>
      </c>
      <c r="H29" s="14">
        <f t="shared" si="5"/>
        <v>0.19753108526474839</v>
      </c>
      <c r="I29" s="14">
        <f t="shared" si="5"/>
        <v>0.19707676960743525</v>
      </c>
      <c r="J29" s="14">
        <f t="shared" si="5"/>
        <v>0.19761740369425465</v>
      </c>
      <c r="K29" s="14">
        <f t="shared" si="5"/>
        <v>0.19768843710444534</v>
      </c>
      <c r="L29" s="10"/>
    </row>
    <row r="30" spans="1:15" ht="15" x14ac:dyDescent="0.3">
      <c r="A30" s="18" t="s">
        <v>30</v>
      </c>
      <c r="B30" s="14">
        <f>0.155462927275037-B31</f>
        <v>0.15546292727503699</v>
      </c>
      <c r="C30" s="14">
        <f>0.154731572342971-C31</f>
        <v>0.15466225726444871</v>
      </c>
      <c r="D30" s="14">
        <f>0.156940190220687-D31</f>
        <v>0.15667475925069532</v>
      </c>
      <c r="E30" s="14">
        <f>0.157172833581166-E31</f>
        <v>0.15696558619681894</v>
      </c>
      <c r="F30" s="14">
        <f>0.15394145599583-F31</f>
        <v>0.15374742283726209</v>
      </c>
      <c r="G30" s="14">
        <f>0.145132669390755-G31</f>
        <v>0.14492430527035194</v>
      </c>
      <c r="H30" s="14">
        <f>0.141686532618793-H31</f>
        <v>0.14149768733373441</v>
      </c>
      <c r="I30" s="14">
        <f>0.13866353541886-I31</f>
        <v>0.13856125609229494</v>
      </c>
      <c r="J30" s="14">
        <f>0.13317025924371-J31</f>
        <v>0.13307399942591452</v>
      </c>
      <c r="K30" s="14">
        <f>0.130926418203769-K31</f>
        <v>0.13074790289856436</v>
      </c>
      <c r="L30" s="10"/>
    </row>
    <row r="31" spans="1:15" ht="15" x14ac:dyDescent="0.3">
      <c r="A31" s="12" t="s">
        <v>32</v>
      </c>
      <c r="B31" s="14">
        <v>0</v>
      </c>
      <c r="C31" s="14">
        <v>6.9315078522289158E-5</v>
      </c>
      <c r="D31" s="14">
        <v>2.6543096999169161E-4</v>
      </c>
      <c r="E31" s="14">
        <v>2.0724738434703711E-4</v>
      </c>
      <c r="F31" s="14">
        <v>1.9403315856792472E-4</v>
      </c>
      <c r="G31" s="14">
        <v>2.0836412040305886E-4</v>
      </c>
      <c r="H31" s="14">
        <v>1.8884528505858588E-4</v>
      </c>
      <c r="I31" s="14">
        <v>1.0227932656506296E-4</v>
      </c>
      <c r="J31" s="14">
        <v>9.6259817795498612E-5</v>
      </c>
      <c r="K31" s="14">
        <v>1.7851530520463941E-4</v>
      </c>
      <c r="L31" s="10"/>
    </row>
    <row r="32" spans="1:15" x14ac:dyDescent="0.3">
      <c r="A32" s="11" t="s">
        <v>20</v>
      </c>
      <c r="B32" s="14">
        <f t="shared" ref="B32:K32" si="6">SUM(B30:B31)</f>
        <v>0.15546292727503699</v>
      </c>
      <c r="C32" s="14">
        <f t="shared" si="6"/>
        <v>0.154731572342971</v>
      </c>
      <c r="D32" s="14">
        <f t="shared" si="6"/>
        <v>0.156940190220687</v>
      </c>
      <c r="E32" s="14">
        <f t="shared" si="6"/>
        <v>0.15717283358116599</v>
      </c>
      <c r="F32" s="14">
        <f t="shared" si="6"/>
        <v>0.15394145599583001</v>
      </c>
      <c r="G32" s="14">
        <f t="shared" si="6"/>
        <v>0.145132669390755</v>
      </c>
      <c r="H32" s="14">
        <f t="shared" si="6"/>
        <v>0.14168653261879299</v>
      </c>
      <c r="I32" s="14">
        <f t="shared" si="6"/>
        <v>0.13866353541886001</v>
      </c>
      <c r="J32" s="14">
        <f t="shared" si="6"/>
        <v>0.13317025924371001</v>
      </c>
      <c r="K32" s="14">
        <f t="shared" si="6"/>
        <v>0.13092641820376899</v>
      </c>
    </row>
    <row r="33" spans="1:15" ht="14.4" customHeight="1" x14ac:dyDescent="0.3">
      <c r="A33" s="11" t="s">
        <v>23</v>
      </c>
      <c r="B33" s="14">
        <v>5.7418296560199693E-2</v>
      </c>
      <c r="C33" s="14">
        <v>5.836983461727039E-2</v>
      </c>
      <c r="D33" s="14">
        <v>5.8521006135597978E-2</v>
      </c>
      <c r="E33" s="14">
        <v>5.8587547619375228E-2</v>
      </c>
      <c r="F33" s="14">
        <v>5.9521307334769284E-2</v>
      </c>
      <c r="G33" s="14">
        <v>6.0769918071948176E-2</v>
      </c>
      <c r="H33" s="14">
        <v>5.9727009660188159E-2</v>
      </c>
      <c r="I33" s="14">
        <v>6.0975734252192493E-2</v>
      </c>
      <c r="J33" s="14">
        <v>6.279138938107183E-2</v>
      </c>
      <c r="K33" s="14">
        <v>6.3262419944653842E-2</v>
      </c>
    </row>
    <row r="34" spans="1:15" x14ac:dyDescent="0.3">
      <c r="A34" s="11" t="s">
        <v>24</v>
      </c>
      <c r="B34" s="14">
        <v>9.695457268077903E-3</v>
      </c>
      <c r="C34" s="14">
        <v>1.0641965951720274E-2</v>
      </c>
      <c r="D34" s="14">
        <v>1.1755563120070233E-2</v>
      </c>
      <c r="E34" s="14">
        <v>1.3132161380361412E-2</v>
      </c>
      <c r="F34" s="14">
        <v>1.4136937249844071E-2</v>
      </c>
      <c r="G34" s="14">
        <v>1.5135863243028028E-2</v>
      </c>
      <c r="H34" s="14">
        <v>1.5340046710347194E-2</v>
      </c>
      <c r="I34" s="14">
        <v>1.6161850610203168E-2</v>
      </c>
      <c r="J34" s="14">
        <v>1.7155152933733504E-2</v>
      </c>
      <c r="K34" s="14">
        <v>1.7694563480749756E-2</v>
      </c>
    </row>
    <row r="35" spans="1:15" x14ac:dyDescent="0.3">
      <c r="A35" s="19" t="s">
        <v>26</v>
      </c>
      <c r="B35" s="14">
        <v>0.19784844544880528</v>
      </c>
      <c r="C35" s="14">
        <v>0.19858252756093789</v>
      </c>
      <c r="D35" s="14">
        <v>0.19872217362435038</v>
      </c>
      <c r="E35" s="14">
        <v>0.19877039894554419</v>
      </c>
      <c r="F35" s="14">
        <v>0.19784700206408945</v>
      </c>
      <c r="G35" s="14">
        <v>0.19819334290144228</v>
      </c>
      <c r="H35" s="14">
        <v>0.19724042487201121</v>
      </c>
      <c r="I35" s="14">
        <v>0.19694084068691961</v>
      </c>
      <c r="J35" s="14">
        <v>0.19733945477474271</v>
      </c>
      <c r="K35" s="14">
        <v>0.19774941490120918</v>
      </c>
      <c r="L35" s="3"/>
    </row>
    <row r="36" spans="1:15" x14ac:dyDescent="0.3">
      <c r="A36" s="11" t="s">
        <v>21</v>
      </c>
      <c r="B36" s="14">
        <f>SUM(B25,B26,B29,B32,B33,B34,B35)</f>
        <v>1.0000000000166331</v>
      </c>
      <c r="C36" s="14">
        <f t="shared" ref="C36:K36" si="7">SUM(C25,C26,C29,C32,C33,C34,C35)</f>
        <v>1.0000000000172473</v>
      </c>
      <c r="D36" s="14">
        <f t="shared" si="7"/>
        <v>1.0000000000013949</v>
      </c>
      <c r="E36" s="14">
        <f t="shared" si="7"/>
        <v>0.99999999998460376</v>
      </c>
      <c r="F36" s="14">
        <f t="shared" si="7"/>
        <v>0.99999999998420286</v>
      </c>
      <c r="G36" s="14">
        <f t="shared" si="7"/>
        <v>0.99999999998569056</v>
      </c>
      <c r="H36" s="14">
        <f t="shared" si="7"/>
        <v>0.99999999999808975</v>
      </c>
      <c r="I36" s="14">
        <f t="shared" si="7"/>
        <v>1.0000000000061966</v>
      </c>
      <c r="J36" s="14">
        <f t="shared" si="7"/>
        <v>0.99999999998705835</v>
      </c>
      <c r="K36" s="14">
        <f t="shared" si="7"/>
        <v>0.99999999997573785</v>
      </c>
      <c r="L36" s="3"/>
    </row>
    <row r="37" spans="1:15" x14ac:dyDescent="0.3">
      <c r="A37" s="12"/>
      <c r="B37" s="12"/>
      <c r="C37" s="12"/>
      <c r="D37" s="12"/>
      <c r="E37" s="12"/>
      <c r="F37" s="12"/>
      <c r="G37" s="12"/>
      <c r="H37" s="12"/>
      <c r="I37" s="12"/>
      <c r="J37" s="12"/>
      <c r="K37" s="12"/>
      <c r="L37" s="12"/>
      <c r="M37" s="12"/>
      <c r="N37" s="12"/>
      <c r="O37" s="3"/>
    </row>
    <row r="38" spans="1:15" x14ac:dyDescent="0.3">
      <c r="A38" s="11" t="s">
        <v>0</v>
      </c>
      <c r="B38" s="12"/>
      <c r="C38" s="12"/>
      <c r="D38" s="12"/>
      <c r="E38" s="12"/>
      <c r="F38" s="12"/>
      <c r="G38" s="12"/>
      <c r="H38" s="12"/>
      <c r="I38" s="12"/>
      <c r="J38" s="12"/>
      <c r="K38" s="12"/>
      <c r="L38" s="12"/>
      <c r="M38" s="12"/>
      <c r="N38" s="12"/>
      <c r="O38" s="3"/>
    </row>
    <row r="39" spans="1:15" ht="15" thickBot="1" x14ac:dyDescent="0.35">
      <c r="A39" s="12" t="s">
        <v>13</v>
      </c>
      <c r="B39" s="13" t="s">
        <v>1</v>
      </c>
      <c r="C39" s="13" t="s">
        <v>2</v>
      </c>
      <c r="D39" s="13" t="s">
        <v>3</v>
      </c>
      <c r="E39" s="13" t="s">
        <v>4</v>
      </c>
      <c r="F39" s="13" t="s">
        <v>5</v>
      </c>
      <c r="G39" s="13" t="s">
        <v>6</v>
      </c>
      <c r="H39" s="13" t="s">
        <v>7</v>
      </c>
      <c r="I39" s="13" t="s">
        <v>8</v>
      </c>
      <c r="J39" s="13" t="s">
        <v>9</v>
      </c>
      <c r="K39" s="13" t="s">
        <v>10</v>
      </c>
      <c r="L39" s="3"/>
    </row>
    <row r="40" spans="1:15" ht="15" x14ac:dyDescent="0.3">
      <c r="A40" s="12" t="s">
        <v>29</v>
      </c>
      <c r="B40" s="14">
        <v>0.26666727351668434</v>
      </c>
      <c r="C40" s="14">
        <v>0.26568887651035528</v>
      </c>
      <c r="D40" s="14">
        <v>0.26725703315184707</v>
      </c>
      <c r="E40" s="14">
        <v>0.27057838759158997</v>
      </c>
      <c r="F40" s="14">
        <v>0.27063651139578426</v>
      </c>
      <c r="G40" s="14">
        <v>0.26797260794334643</v>
      </c>
      <c r="H40" s="14">
        <v>0.27148153830149763</v>
      </c>
      <c r="I40" s="14">
        <v>0.27251212424000892</v>
      </c>
      <c r="J40" s="14">
        <v>0.27187842854211108</v>
      </c>
      <c r="K40" s="14">
        <v>0.27098922366448641</v>
      </c>
      <c r="L40" s="3"/>
    </row>
    <row r="41" spans="1:15" x14ac:dyDescent="0.3">
      <c r="A41" s="12" t="s">
        <v>14</v>
      </c>
      <c r="B41" s="14">
        <v>7.9986252801756211E-3</v>
      </c>
      <c r="C41" s="14">
        <v>8.3723066575344483E-3</v>
      </c>
      <c r="D41" s="14">
        <v>8.5124954774528378E-3</v>
      </c>
      <c r="E41" s="14">
        <v>8.5464546240002753E-3</v>
      </c>
      <c r="F41" s="14">
        <v>9.5603556478638593E-3</v>
      </c>
      <c r="G41" s="14">
        <v>1.0070597381967228E-2</v>
      </c>
      <c r="H41" s="14">
        <v>1.0381805245177771E-2</v>
      </c>
      <c r="I41" s="14">
        <v>1.038239848910032E-2</v>
      </c>
      <c r="J41" s="14">
        <v>1.0317865576857972E-2</v>
      </c>
      <c r="K41" s="14">
        <v>1.0492564020015992E-2</v>
      </c>
      <c r="L41" s="3"/>
    </row>
    <row r="42" spans="1:15" x14ac:dyDescent="0.3">
      <c r="A42" s="15" t="s">
        <v>15</v>
      </c>
      <c r="B42" s="14">
        <v>1.68708775140916E-3</v>
      </c>
      <c r="C42" s="14">
        <v>1.7438698020808155E-3</v>
      </c>
      <c r="D42" s="14">
        <v>1.7647833969958765E-3</v>
      </c>
      <c r="E42" s="14">
        <v>1.8594801071881849E-3</v>
      </c>
      <c r="F42" s="14">
        <v>1.9504984661757993E-3</v>
      </c>
      <c r="G42" s="14">
        <v>1.9929546440936798E-3</v>
      </c>
      <c r="H42" s="14">
        <v>2.0178545989924541E-3</v>
      </c>
      <c r="I42" s="14">
        <v>2.0253663559490465E-3</v>
      </c>
      <c r="J42" s="14">
        <v>1.9838321122152354E-3</v>
      </c>
      <c r="K42" s="14">
        <v>2.0649170823471064E-3</v>
      </c>
      <c r="L42" s="3"/>
    </row>
    <row r="43" spans="1:15" x14ac:dyDescent="0.3">
      <c r="A43" s="11" t="s">
        <v>16</v>
      </c>
      <c r="B43" s="14">
        <f>SUM(B40:B42)</f>
        <v>0.27635298654826912</v>
      </c>
      <c r="C43" s="14">
        <f t="shared" ref="C43:K43" si="8">SUM(C40:C42)</f>
        <v>0.27580505296997054</v>
      </c>
      <c r="D43" s="14">
        <f t="shared" si="8"/>
        <v>0.2775343120262958</v>
      </c>
      <c r="E43" s="14">
        <f t="shared" si="8"/>
        <v>0.28098432232277842</v>
      </c>
      <c r="F43" s="14">
        <f t="shared" si="8"/>
        <v>0.28214736550982389</v>
      </c>
      <c r="G43" s="14">
        <f t="shared" si="8"/>
        <v>0.28003615996940734</v>
      </c>
      <c r="H43" s="14">
        <f t="shared" si="8"/>
        <v>0.28388119814566787</v>
      </c>
      <c r="I43" s="14">
        <f t="shared" si="8"/>
        <v>0.28491988908505828</v>
      </c>
      <c r="J43" s="14">
        <f t="shared" si="8"/>
        <v>0.28418012623118433</v>
      </c>
      <c r="K43" s="14">
        <f t="shared" si="8"/>
        <v>0.28354670476684951</v>
      </c>
      <c r="L43" s="3"/>
    </row>
    <row r="44" spans="1:15" x14ac:dyDescent="0.3">
      <c r="A44" s="17" t="s">
        <v>22</v>
      </c>
      <c r="B44" s="14">
        <v>5.0153822153107E-2</v>
      </c>
      <c r="C44" s="14">
        <v>4.715055011923578E-2</v>
      </c>
      <c r="D44" s="14">
        <v>4.4965376734864441E-2</v>
      </c>
      <c r="E44" s="14">
        <v>4.282204724814425E-2</v>
      </c>
      <c r="F44" s="14">
        <v>4.2420659414264865E-2</v>
      </c>
      <c r="G44" s="14">
        <v>4.1543384181059705E-2</v>
      </c>
      <c r="H44" s="14">
        <v>4.1308810382710115E-2</v>
      </c>
      <c r="I44" s="14">
        <v>4.1809715192463369E-2</v>
      </c>
      <c r="J44" s="14">
        <v>4.1691788483611193E-2</v>
      </c>
      <c r="K44" s="14">
        <v>4.1956450404011567E-2</v>
      </c>
      <c r="L44" s="3"/>
    </row>
    <row r="45" spans="1:15" ht="15" x14ac:dyDescent="0.3">
      <c r="A45" s="12" t="s">
        <v>28</v>
      </c>
      <c r="B45" s="14">
        <v>0.33608876355745099</v>
      </c>
      <c r="C45" s="14">
        <v>0.33341203671297293</v>
      </c>
      <c r="D45" s="14">
        <v>0.33211992090300996</v>
      </c>
      <c r="E45" s="14">
        <v>0.3314211358000147</v>
      </c>
      <c r="F45" s="14">
        <v>0.32978452490930399</v>
      </c>
      <c r="G45" s="14">
        <v>0.33306545921733915</v>
      </c>
      <c r="H45" s="14">
        <v>0.33272842112351514</v>
      </c>
      <c r="I45" s="14">
        <v>0.33730308494704708</v>
      </c>
      <c r="J45" s="14">
        <v>0.34291553185229745</v>
      </c>
      <c r="K45" s="14">
        <v>0.34218935702559461</v>
      </c>
      <c r="L45" s="3"/>
    </row>
    <row r="46" spans="1:15" x14ac:dyDescent="0.3">
      <c r="A46" s="12" t="s">
        <v>17</v>
      </c>
      <c r="B46" s="14">
        <v>3.7038647638231857E-2</v>
      </c>
      <c r="C46" s="14">
        <v>4.228614705779022E-2</v>
      </c>
      <c r="D46" s="14">
        <v>4.2759357666577034E-2</v>
      </c>
      <c r="E46" s="14">
        <v>4.2183434478831237E-2</v>
      </c>
      <c r="F46" s="14">
        <v>4.1138779409501718E-2</v>
      </c>
      <c r="G46" s="14">
        <v>4.0696732574182673E-2</v>
      </c>
      <c r="H46" s="14">
        <v>3.9116459776040509E-2</v>
      </c>
      <c r="I46" s="14">
        <v>3.2338571785990193E-2</v>
      </c>
      <c r="J46" s="14">
        <v>2.8956654934082917E-2</v>
      </c>
      <c r="K46" s="14">
        <v>3.0604877678844747E-2</v>
      </c>
      <c r="L46" s="3"/>
    </row>
    <row r="47" spans="1:15" x14ac:dyDescent="0.3">
      <c r="A47" s="11" t="s">
        <v>18</v>
      </c>
      <c r="B47" s="14">
        <f t="shared" ref="B47:K47" si="9">SUM(B45:B46)</f>
        <v>0.37312741119568282</v>
      </c>
      <c r="C47" s="14">
        <f t="shared" si="9"/>
        <v>0.37569818377076314</v>
      </c>
      <c r="D47" s="14">
        <f t="shared" si="9"/>
        <v>0.37487927856958697</v>
      </c>
      <c r="E47" s="14">
        <f t="shared" si="9"/>
        <v>0.37360457027884592</v>
      </c>
      <c r="F47" s="14">
        <f t="shared" si="9"/>
        <v>0.37092330431880571</v>
      </c>
      <c r="G47" s="14">
        <f t="shared" si="9"/>
        <v>0.37376219179152181</v>
      </c>
      <c r="H47" s="14">
        <f t="shared" si="9"/>
        <v>0.37184488089955564</v>
      </c>
      <c r="I47" s="14">
        <f t="shared" si="9"/>
        <v>0.36964165673303728</v>
      </c>
      <c r="J47" s="14">
        <f t="shared" si="9"/>
        <v>0.37187218678638034</v>
      </c>
      <c r="K47" s="14">
        <f t="shared" si="9"/>
        <v>0.37279423470443934</v>
      </c>
      <c r="L47" s="3"/>
    </row>
    <row r="48" spans="1:15" ht="15" x14ac:dyDescent="0.3">
      <c r="A48" s="18" t="s">
        <v>30</v>
      </c>
      <c r="B48" s="14">
        <v>7.6818257627687958E-2</v>
      </c>
      <c r="C48" s="14">
        <v>7.7168390662348971E-2</v>
      </c>
      <c r="D48" s="14">
        <v>7.7597365233012333E-2</v>
      </c>
      <c r="E48" s="14">
        <v>7.6463629593661264E-2</v>
      </c>
      <c r="F48" s="14">
        <v>7.6284507391037815E-2</v>
      </c>
      <c r="G48" s="14">
        <v>7.4942527755579968E-2</v>
      </c>
      <c r="H48" s="14">
        <v>7.3907459934395583E-2</v>
      </c>
      <c r="I48" s="14">
        <v>7.3289453906526733E-2</v>
      </c>
      <c r="J48" s="14">
        <v>7.091037217125945E-2</v>
      </c>
      <c r="K48" s="14">
        <v>6.9867718727401842E-2</v>
      </c>
      <c r="L48" s="3"/>
    </row>
    <row r="49" spans="1:22" x14ac:dyDescent="0.3">
      <c r="A49" s="12" t="s">
        <v>19</v>
      </c>
      <c r="B49" s="14">
        <v>6.0667211785733646E-4</v>
      </c>
      <c r="C49" s="14">
        <v>6.8829516816103318E-4</v>
      </c>
      <c r="D49" s="14">
        <v>9.5874119814457588E-4</v>
      </c>
      <c r="E49" s="14">
        <v>9.9862583860793586E-4</v>
      </c>
      <c r="F49" s="14">
        <v>1.061297313339976E-3</v>
      </c>
      <c r="G49" s="14">
        <v>1.093136577410718E-3</v>
      </c>
      <c r="H49" s="14">
        <v>1.1106920477104182E-3</v>
      </c>
      <c r="I49" s="14">
        <v>8.3176501092366956E-4</v>
      </c>
      <c r="J49" s="14">
        <v>7.9271681493914574E-4</v>
      </c>
      <c r="K49" s="14">
        <v>8.0682363361684716E-4</v>
      </c>
      <c r="L49" s="3"/>
    </row>
    <row r="50" spans="1:22" x14ac:dyDescent="0.3">
      <c r="A50" s="11" t="s">
        <v>20</v>
      </c>
      <c r="B50" s="14">
        <f t="shared" ref="B50:K50" si="10">SUM(B48:B49)</f>
        <v>7.7424929745545296E-2</v>
      </c>
      <c r="C50" s="14">
        <f t="shared" si="10"/>
        <v>7.7856685830510003E-2</v>
      </c>
      <c r="D50" s="14">
        <f t="shared" si="10"/>
        <v>7.8556106431156902E-2</v>
      </c>
      <c r="E50" s="14">
        <f t="shared" si="10"/>
        <v>7.74622554322692E-2</v>
      </c>
      <c r="F50" s="14">
        <f t="shared" si="10"/>
        <v>7.7345804704377796E-2</v>
      </c>
      <c r="G50" s="14">
        <f t="shared" si="10"/>
        <v>7.6035664332990693E-2</v>
      </c>
      <c r="H50" s="14">
        <f t="shared" si="10"/>
        <v>7.5018151982105999E-2</v>
      </c>
      <c r="I50" s="14">
        <f t="shared" si="10"/>
        <v>7.4121218917450396E-2</v>
      </c>
      <c r="J50" s="14">
        <f t="shared" si="10"/>
        <v>7.1703088986198593E-2</v>
      </c>
      <c r="K50" s="14">
        <f t="shared" si="10"/>
        <v>7.0674542361018694E-2</v>
      </c>
      <c r="L50" s="3"/>
    </row>
    <row r="51" spans="1:22" x14ac:dyDescent="0.3">
      <c r="A51" s="11" t="s">
        <v>23</v>
      </c>
      <c r="B51" s="14">
        <v>4.8312113564930051E-2</v>
      </c>
      <c r="C51" s="14">
        <v>4.8749339490110823E-2</v>
      </c>
      <c r="D51" s="14">
        <v>4.8745599265877855E-2</v>
      </c>
      <c r="E51" s="14">
        <v>4.8761958397631651E-2</v>
      </c>
      <c r="F51" s="14">
        <v>4.9800255913820091E-2</v>
      </c>
      <c r="G51" s="14">
        <v>5.0687417164172903E-2</v>
      </c>
      <c r="H51" s="14">
        <v>4.999712140262734E-2</v>
      </c>
      <c r="I51" s="14">
        <v>5.1059799851039318E-2</v>
      </c>
      <c r="J51" s="14">
        <v>5.2208663207796206E-2</v>
      </c>
      <c r="K51" s="14">
        <v>5.2440111637341934E-2</v>
      </c>
      <c r="L51" s="3"/>
    </row>
    <row r="52" spans="1:22" x14ac:dyDescent="0.3">
      <c r="A52" s="11" t="s">
        <v>24</v>
      </c>
      <c r="B52" s="14">
        <v>8.1578183377176289E-3</v>
      </c>
      <c r="C52" s="14">
        <v>8.8879609549058648E-3</v>
      </c>
      <c r="D52" s="14">
        <v>9.7919022046188721E-3</v>
      </c>
      <c r="E52" s="14">
        <v>1.0929795373247557E-2</v>
      </c>
      <c r="F52" s="14">
        <v>1.1828085174947035E-2</v>
      </c>
      <c r="G52" s="14">
        <v>1.2624631374867305E-2</v>
      </c>
      <c r="H52" s="14">
        <v>1.28410610553374E-2</v>
      </c>
      <c r="I52" s="14">
        <v>1.3533594428995321E-2</v>
      </c>
      <c r="J52" s="14">
        <v>1.4263860230261416E-2</v>
      </c>
      <c r="K52" s="14">
        <v>1.4667552792263458E-2</v>
      </c>
      <c r="L52" s="3"/>
    </row>
    <row r="53" spans="1:22" x14ac:dyDescent="0.3">
      <c r="A53" s="19" t="s">
        <v>26</v>
      </c>
      <c r="B53" s="14">
        <v>0.16647091846666073</v>
      </c>
      <c r="C53" s="14">
        <v>0.16585222686253967</v>
      </c>
      <c r="D53" s="14">
        <v>0.16552742477276622</v>
      </c>
      <c r="E53" s="14">
        <v>0.16543505092638372</v>
      </c>
      <c r="F53" s="14">
        <v>0.16553452495856438</v>
      </c>
      <c r="G53" s="14">
        <v>0.16531055116634483</v>
      </c>
      <c r="H53" s="14">
        <v>0.16510877614562758</v>
      </c>
      <c r="I53" s="14">
        <v>0.16491412577959999</v>
      </c>
      <c r="J53" s="14">
        <v>0.16408028606308259</v>
      </c>
      <c r="K53" s="14">
        <v>0.16392040334073252</v>
      </c>
      <c r="L53" s="3"/>
    </row>
    <row r="54" spans="1:22" x14ac:dyDescent="0.3">
      <c r="A54" s="11" t="s">
        <v>21</v>
      </c>
      <c r="B54" s="14">
        <f t="shared" ref="B54:K54" si="11">SUM(B43,B44,B47,B50,B51,B52,B53)</f>
        <v>1.0000000000119127</v>
      </c>
      <c r="C54" s="14">
        <f t="shared" si="11"/>
        <v>0.99999999999803579</v>
      </c>
      <c r="D54" s="14">
        <f t="shared" si="11"/>
        <v>1.0000000000051672</v>
      </c>
      <c r="E54" s="14">
        <f t="shared" si="11"/>
        <v>0.99999999997930078</v>
      </c>
      <c r="F54" s="14">
        <f t="shared" si="11"/>
        <v>0.99999999999460376</v>
      </c>
      <c r="G54" s="14">
        <f t="shared" si="11"/>
        <v>0.99999999998036471</v>
      </c>
      <c r="H54" s="14">
        <f t="shared" si="11"/>
        <v>1.0000000000136322</v>
      </c>
      <c r="I54" s="14">
        <f t="shared" si="11"/>
        <v>0.99999999998764399</v>
      </c>
      <c r="J54" s="14">
        <f t="shared" si="11"/>
        <v>0.99999999998851452</v>
      </c>
      <c r="K54" s="14">
        <f t="shared" si="11"/>
        <v>1.0000000000066571</v>
      </c>
      <c r="L54" s="3"/>
    </row>
    <row r="55" spans="1:22" ht="15" customHeight="1" x14ac:dyDescent="0.3"/>
    <row r="56" spans="1:22" ht="79.8" customHeight="1" x14ac:dyDescent="0.3">
      <c r="A56" s="20" t="s">
        <v>27</v>
      </c>
      <c r="B56" s="20"/>
      <c r="C56" s="20"/>
      <c r="D56" s="20"/>
      <c r="E56" s="20"/>
      <c r="F56" s="20"/>
      <c r="G56" s="20"/>
      <c r="H56" s="20"/>
      <c r="I56" s="20"/>
      <c r="J56" s="20"/>
      <c r="K56" s="20"/>
      <c r="L56" s="20"/>
      <c r="M56" s="20"/>
      <c r="N56" s="20"/>
      <c r="O56" s="20"/>
      <c r="P56" s="16"/>
      <c r="Q56" s="16"/>
      <c r="R56" s="16"/>
      <c r="S56" s="16"/>
      <c r="T56" s="16"/>
      <c r="U56" s="16"/>
      <c r="V56" s="16"/>
    </row>
    <row r="57" spans="1:22" ht="15" customHeight="1" x14ac:dyDescent="0.3">
      <c r="A57" s="25" t="s">
        <v>34</v>
      </c>
      <c r="B57" s="25"/>
      <c r="C57" s="25"/>
      <c r="D57" s="25"/>
      <c r="E57" s="25"/>
      <c r="F57" s="25"/>
      <c r="G57" s="25"/>
      <c r="H57" s="25"/>
      <c r="I57" s="25"/>
      <c r="J57" s="25"/>
      <c r="K57" s="25"/>
      <c r="L57" s="25"/>
      <c r="M57" s="25"/>
      <c r="N57" s="25"/>
      <c r="O57" s="25"/>
    </row>
    <row r="58" spans="1:22" ht="15" customHeight="1" x14ac:dyDescent="0.3">
      <c r="A58" s="23" t="s">
        <v>33</v>
      </c>
      <c r="B58" s="24"/>
      <c r="C58" s="24"/>
      <c r="D58" s="24"/>
      <c r="E58" s="24"/>
      <c r="F58" s="24"/>
      <c r="G58" s="24"/>
      <c r="H58" s="24"/>
      <c r="I58" s="24"/>
      <c r="J58" s="24"/>
      <c r="K58" s="24"/>
      <c r="L58" s="24"/>
      <c r="M58" s="24"/>
      <c r="N58" s="24"/>
      <c r="O58" s="24"/>
    </row>
    <row r="59" spans="1:22" ht="42.6" customHeight="1" x14ac:dyDescent="0.3">
      <c r="A59" s="21" t="s">
        <v>31</v>
      </c>
      <c r="B59" s="22"/>
      <c r="C59" s="22"/>
      <c r="D59" s="22"/>
      <c r="E59" s="22"/>
      <c r="F59" s="22"/>
      <c r="G59" s="22"/>
      <c r="H59" s="22"/>
      <c r="I59" s="22"/>
      <c r="J59" s="22"/>
      <c r="K59" s="22"/>
      <c r="L59" s="22"/>
      <c r="M59" s="22"/>
      <c r="N59" s="22"/>
      <c r="O59" s="22"/>
    </row>
    <row r="60" spans="1:22" x14ac:dyDescent="0.3">
      <c r="B60" s="4"/>
      <c r="C60" s="3"/>
      <c r="D60" s="3"/>
      <c r="E60" s="3"/>
      <c r="F60" s="3"/>
      <c r="G60" s="3"/>
      <c r="H60" s="3"/>
      <c r="I60" s="3"/>
      <c r="J60" s="3"/>
      <c r="K60" s="3"/>
      <c r="L60" s="3"/>
      <c r="M60" s="3"/>
      <c r="N60" s="3"/>
      <c r="O60" s="3"/>
    </row>
    <row r="62" spans="1:22" ht="14.4" customHeight="1" x14ac:dyDescent="0.3"/>
  </sheetData>
  <mergeCells count="4">
    <mergeCell ref="A56:O56"/>
    <mergeCell ref="A59:O59"/>
    <mergeCell ref="A57:O57"/>
    <mergeCell ref="A58:O58"/>
  </mergeCells>
  <phoneticPr fontId="9" type="noConversion"/>
  <pageMargins left="0.7" right="0.7" top="0.75" bottom="0.75" header="0.3" footer="0.3"/>
  <ignoredErrors>
    <ignoredError sqref="B11:K11 B29:K29 B47:K47" formulaRange="1"/>
  </ignoredErrors>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SPM Historical Shares</dc:title>
  <dc:creator>U.S. Bureau of Labor Statistics</dc:creator>
  <cp:lastModifiedBy>Unitan, Ryan - BLS</cp:lastModifiedBy>
  <dcterms:created xsi:type="dcterms:W3CDTF">2023-10-13T17:55:16Z</dcterms:created>
  <dcterms:modified xsi:type="dcterms:W3CDTF">2023-10-26T21:51:45Z</dcterms:modified>
</cp:coreProperties>
</file>